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3395" windowHeight="5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  <c r="D12" i="2"/>
  <c r="E6"/>
  <c r="D6"/>
  <c r="E5"/>
  <c r="D5"/>
  <c r="E4"/>
  <c r="D4"/>
  <c r="E3"/>
  <c r="D3"/>
  <c r="E2"/>
  <c r="D2"/>
  <c r="E10"/>
  <c r="E9"/>
  <c r="G6"/>
  <c r="F6"/>
  <c r="G5"/>
  <c r="F5"/>
  <c r="G4"/>
  <c r="F4"/>
  <c r="G3"/>
  <c r="F3"/>
  <c r="G8" i="1"/>
  <c r="G7"/>
  <c r="G6"/>
  <c r="G5"/>
  <c r="G4"/>
  <c r="G3"/>
  <c r="G2"/>
  <c r="B13"/>
  <c r="B12"/>
  <c r="C10"/>
  <c r="B10"/>
  <c r="E9"/>
  <c r="D9"/>
  <c r="E8"/>
  <c r="E7"/>
  <c r="E6"/>
  <c r="E5"/>
  <c r="E4"/>
  <c r="E3"/>
  <c r="E2"/>
  <c r="D8"/>
  <c r="D7"/>
  <c r="D6"/>
  <c r="D5"/>
  <c r="D4"/>
  <c r="D3"/>
  <c r="D2"/>
  <c r="C9"/>
  <c r="B9"/>
  <c r="G2" i="2" l="1"/>
  <c r="G9" s="1"/>
  <c r="F2"/>
  <c r="F9" s="1"/>
  <c r="D9"/>
  <c r="D10"/>
  <c r="D13" l="1"/>
  <c r="I5"/>
  <c r="I3"/>
  <c r="I6"/>
  <c r="I4"/>
  <c r="I2"/>
</calcChain>
</file>

<file path=xl/sharedStrings.xml><?xml version="1.0" encoding="utf-8"?>
<sst xmlns="http://schemas.openxmlformats.org/spreadsheetml/2006/main" count="20" uniqueCount="14">
  <si>
    <t>xi</t>
  </si>
  <si>
    <t>yi</t>
  </si>
  <si>
    <t>sum</t>
  </si>
  <si>
    <t>xi^2</t>
  </si>
  <si>
    <t>xiyi</t>
  </si>
  <si>
    <t>average</t>
  </si>
  <si>
    <t>a1</t>
  </si>
  <si>
    <t>a0</t>
  </si>
  <si>
    <t>y-curvefit</t>
  </si>
  <si>
    <t>lnx</t>
  </si>
  <si>
    <t>lnyi</t>
  </si>
  <si>
    <t>lnx^2</t>
  </si>
  <si>
    <t>lnxlny</t>
  </si>
  <si>
    <t>lny-curvefit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</si>
</sst>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4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Sheet1!$C$1</c:f>
              <c:strCache>
                <c:ptCount val="1"/>
                <c:pt idx="0">
                  <c:v>yi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Sheet1!$C$2:$C$8</c:f>
              <c:numCache>
                <c:formatCode>General</c:formatCode>
                <c:ptCount val="7"/>
                <c:pt idx="0">
                  <c:v>0.5</c:v>
                </c:pt>
                <c:pt idx="1">
                  <c:v>2.5</c:v>
                </c:pt>
                <c:pt idx="2">
                  <c:v>2</c:v>
                </c:pt>
                <c:pt idx="3">
                  <c:v>4</c:v>
                </c:pt>
                <c:pt idx="4">
                  <c:v>3.5</c:v>
                </c:pt>
                <c:pt idx="5">
                  <c:v>6</c:v>
                </c:pt>
                <c:pt idx="6">
                  <c:v>5.5</c:v>
                </c:pt>
              </c:numCache>
            </c:numRef>
          </c:yVal>
        </c:ser>
        <c:ser>
          <c:idx val="1"/>
          <c:order val="1"/>
          <c:tx>
            <c:v>y-curvefit</c:v>
          </c:tx>
          <c:spPr>
            <a:ln w="28575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Sheet1!$B$2:$B$8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Sheet1!$G$2:$G$8</c:f>
              <c:numCache>
                <c:formatCode>General</c:formatCode>
                <c:ptCount val="7"/>
                <c:pt idx="0">
                  <c:v>0.91071428571428548</c:v>
                </c:pt>
                <c:pt idx="1">
                  <c:v>1.7499999999999998</c:v>
                </c:pt>
                <c:pt idx="2">
                  <c:v>2.589285714285714</c:v>
                </c:pt>
                <c:pt idx="3">
                  <c:v>3.4285714285714284</c:v>
                </c:pt>
                <c:pt idx="4">
                  <c:v>4.2678571428571423</c:v>
                </c:pt>
                <c:pt idx="5">
                  <c:v>5.1071428571428568</c:v>
                </c:pt>
                <c:pt idx="6">
                  <c:v>5.9464285714285712</c:v>
                </c:pt>
              </c:numCache>
            </c:numRef>
          </c:yVal>
        </c:ser>
        <c:axId val="83052416"/>
        <c:axId val="83050880"/>
      </c:scatterChart>
      <c:valAx>
        <c:axId val="83052416"/>
        <c:scaling>
          <c:orientation val="minMax"/>
        </c:scaling>
        <c:axPos val="b"/>
        <c:numFmt formatCode="General" sourceLinked="1"/>
        <c:tickLblPos val="nextTo"/>
        <c:crossAx val="83050880"/>
        <c:crosses val="autoZero"/>
        <c:crossBetween val="midCat"/>
      </c:valAx>
      <c:valAx>
        <c:axId val="83050880"/>
        <c:scaling>
          <c:orientation val="minMax"/>
        </c:scaling>
        <c:axPos val="l"/>
        <c:majorGridlines/>
        <c:numFmt formatCode="General" sourceLinked="1"/>
        <c:tickLblPos val="nextTo"/>
        <c:crossAx val="83052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4820428696412964E-2"/>
          <c:y val="4.6770924467774859E-2"/>
          <c:w val="0.75924912510936138"/>
          <c:h val="0.83261956838728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wer"/>
          </c:trendline>
          <c:xVal>
            <c:numRef>
              <c:f>Sheet2!$A$2:$A$6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Sheet2!$B$2:$B$6</c:f>
              <c:numCache>
                <c:formatCode>General</c:formatCode>
                <c:ptCount val="5"/>
                <c:pt idx="0">
                  <c:v>0.5</c:v>
                </c:pt>
                <c:pt idx="1">
                  <c:v>1.7</c:v>
                </c:pt>
                <c:pt idx="2">
                  <c:v>3.4</c:v>
                </c:pt>
                <c:pt idx="3">
                  <c:v>5.7</c:v>
                </c:pt>
                <c:pt idx="4">
                  <c:v>8.4</c:v>
                </c:pt>
              </c:numCache>
            </c:numRef>
          </c:yVal>
        </c:ser>
        <c:axId val="64204160"/>
        <c:axId val="64202240"/>
      </c:scatterChart>
      <c:valAx>
        <c:axId val="64204160"/>
        <c:scaling>
          <c:orientation val="minMax"/>
        </c:scaling>
        <c:axPos val="b"/>
        <c:numFmt formatCode="General" sourceLinked="1"/>
        <c:tickLblPos val="nextTo"/>
        <c:crossAx val="64202240"/>
        <c:crosses val="autoZero"/>
        <c:crossBetween val="midCat"/>
      </c:valAx>
      <c:valAx>
        <c:axId val="64202240"/>
        <c:scaling>
          <c:orientation val="minMax"/>
        </c:scaling>
        <c:axPos val="l"/>
        <c:majorGridlines/>
        <c:numFmt formatCode="General" sourceLinked="1"/>
        <c:tickLblPos val="nextTo"/>
        <c:crossAx val="642041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Sheet2!$D$2:$D$6</c:f>
              <c:numCache>
                <c:formatCode>General</c:formatCode>
                <c:ptCount val="5"/>
                <c:pt idx="0">
                  <c:v>0</c:v>
                </c:pt>
                <c:pt idx="1">
                  <c:v>0.3010299956639812</c:v>
                </c:pt>
                <c:pt idx="2">
                  <c:v>0.47712125471966244</c:v>
                </c:pt>
                <c:pt idx="3">
                  <c:v>0.6020599913279624</c:v>
                </c:pt>
                <c:pt idx="4">
                  <c:v>0.69897000433601886</c:v>
                </c:pt>
              </c:numCache>
            </c:numRef>
          </c:xVal>
          <c:yVal>
            <c:numRef>
              <c:f>Sheet2!$E$2:$E$6</c:f>
              <c:numCache>
                <c:formatCode>General</c:formatCode>
                <c:ptCount val="5"/>
                <c:pt idx="0">
                  <c:v>-0.3010299956639812</c:v>
                </c:pt>
                <c:pt idx="1">
                  <c:v>0.23044892137827391</c:v>
                </c:pt>
                <c:pt idx="2">
                  <c:v>0.53147891704225514</c:v>
                </c:pt>
                <c:pt idx="3">
                  <c:v>0.75587485567249146</c:v>
                </c:pt>
                <c:pt idx="4">
                  <c:v>0.9242792860618817</c:v>
                </c:pt>
              </c:numCache>
            </c:numRef>
          </c:yVal>
        </c:ser>
        <c:ser>
          <c:idx val="1"/>
          <c:order val="1"/>
          <c:tx>
            <c:v>ycurvefit</c:v>
          </c:tx>
          <c:spPr>
            <a:ln w="28575" cmpd="sng">
              <a:solidFill>
                <a:schemeClr val="tx1"/>
              </a:solidFill>
            </a:ln>
          </c:spPr>
          <c:xVal>
            <c:numRef>
              <c:f>Sheet2!$D$2:$D$6</c:f>
              <c:numCache>
                <c:formatCode>General</c:formatCode>
                <c:ptCount val="5"/>
                <c:pt idx="0">
                  <c:v>0</c:v>
                </c:pt>
                <c:pt idx="1">
                  <c:v>0.3010299956639812</c:v>
                </c:pt>
                <c:pt idx="2">
                  <c:v>0.47712125471966244</c:v>
                </c:pt>
                <c:pt idx="3">
                  <c:v>0.6020599913279624</c:v>
                </c:pt>
                <c:pt idx="4">
                  <c:v>0.69897000433601886</c:v>
                </c:pt>
              </c:numCache>
            </c:numRef>
          </c:xVal>
          <c:yVal>
            <c:numRef>
              <c:f>Sheet2!$I$2:$I$6</c:f>
              <c:numCache>
                <c:formatCode>General</c:formatCode>
                <c:ptCount val="5"/>
                <c:pt idx="0">
                  <c:v>-0.30021979456993098</c:v>
                </c:pt>
                <c:pt idx="1">
                  <c:v>0.22710156761528999</c:v>
                </c:pt>
                <c:pt idx="2">
                  <c:v>0.53556479032284343</c:v>
                </c:pt>
                <c:pt idx="3">
                  <c:v>0.75442292980051096</c:v>
                </c:pt>
                <c:pt idx="4">
                  <c:v>0.92418249132220809</c:v>
                </c:pt>
              </c:numCache>
            </c:numRef>
          </c:yVal>
        </c:ser>
        <c:axId val="90892160"/>
        <c:axId val="82533760"/>
      </c:scatterChart>
      <c:valAx>
        <c:axId val="90892160"/>
        <c:scaling>
          <c:orientation val="minMax"/>
        </c:scaling>
        <c:axPos val="b"/>
        <c:numFmt formatCode="General" sourceLinked="1"/>
        <c:tickLblPos val="nextTo"/>
        <c:crossAx val="82533760"/>
        <c:crosses val="autoZero"/>
        <c:crossBetween val="midCat"/>
      </c:valAx>
      <c:valAx>
        <c:axId val="82533760"/>
        <c:scaling>
          <c:orientation val="minMax"/>
        </c:scaling>
        <c:axPos val="l"/>
        <c:majorGridlines/>
        <c:numFmt formatCode="General" sourceLinked="1"/>
        <c:tickLblPos val="nextTo"/>
        <c:crossAx val="908921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39688</xdr:colOff>
      <xdr:row>3</xdr:row>
      <xdr:rowOff>198438</xdr:rowOff>
    </xdr:from>
    <xdr:to>
      <xdr:col>14</xdr:col>
      <xdr:colOff>333375</xdr:colOff>
      <xdr:row>17</xdr:row>
      <xdr:rowOff>79375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6</xdr:row>
      <xdr:rowOff>209550</xdr:rowOff>
    </xdr:from>
    <xdr:to>
      <xdr:col>16</xdr:col>
      <xdr:colOff>314325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6</xdr:row>
      <xdr:rowOff>142875</xdr:rowOff>
    </xdr:from>
    <xdr:to>
      <xdr:col>11</xdr:col>
      <xdr:colOff>342900</xdr:colOff>
      <xdr:row>20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zoomScale="120" zoomScaleNormal="120" workbookViewId="0">
      <selection activeCell="C16" sqref="C16"/>
    </sheetView>
  </sheetViews>
  <sheetFormatPr defaultRowHeight="15"/>
  <cols>
    <col min="1" max="5" width="9.140625" style="1"/>
    <col min="6" max="6" width="1.7109375" style="1" customWidth="1"/>
    <col min="7" max="16384" width="9.140625" style="1"/>
  </cols>
  <sheetData>
    <row r="1" spans="1:7">
      <c r="B1" s="1" t="s">
        <v>0</v>
      </c>
      <c r="C1" s="1" t="s">
        <v>1</v>
      </c>
      <c r="D1" s="1" t="s">
        <v>3</v>
      </c>
      <c r="E1" s="1" t="s">
        <v>4</v>
      </c>
      <c r="G1" s="1" t="s">
        <v>8</v>
      </c>
    </row>
    <row r="2" spans="1:7" ht="18">
      <c r="B2" s="2">
        <v>1</v>
      </c>
      <c r="C2" s="2">
        <v>0.5</v>
      </c>
      <c r="D2" s="1">
        <f>B2^2</f>
        <v>1</v>
      </c>
      <c r="E2" s="1">
        <f>B2*C2</f>
        <v>0.5</v>
      </c>
      <c r="G2" s="1">
        <f>$B$13+$B$12*B2</f>
        <v>0.91071428571428548</v>
      </c>
    </row>
    <row r="3" spans="1:7" ht="18">
      <c r="B3" s="2">
        <v>2</v>
      </c>
      <c r="C3" s="2">
        <v>2.5</v>
      </c>
      <c r="D3" s="1">
        <f t="shared" ref="D3:D8" si="0">B3^2</f>
        <v>4</v>
      </c>
      <c r="E3" s="1">
        <f t="shared" ref="E3:E8" si="1">B3*C3</f>
        <v>5</v>
      </c>
      <c r="G3" s="1">
        <f>$B$13+$B$12*B3</f>
        <v>1.7499999999999998</v>
      </c>
    </row>
    <row r="4" spans="1:7" ht="18">
      <c r="B4" s="2">
        <v>3</v>
      </c>
      <c r="C4" s="2">
        <v>2</v>
      </c>
      <c r="D4" s="1">
        <f t="shared" si="0"/>
        <v>9</v>
      </c>
      <c r="E4" s="1">
        <f t="shared" si="1"/>
        <v>6</v>
      </c>
      <c r="G4" s="1">
        <f t="shared" ref="G4:G8" si="2">$B$13+$B$12*B4</f>
        <v>2.589285714285714</v>
      </c>
    </row>
    <row r="5" spans="1:7" ht="18">
      <c r="B5" s="2">
        <v>4</v>
      </c>
      <c r="C5" s="2">
        <v>4</v>
      </c>
      <c r="D5" s="1">
        <f t="shared" si="0"/>
        <v>16</v>
      </c>
      <c r="E5" s="1">
        <f t="shared" si="1"/>
        <v>16</v>
      </c>
      <c r="G5" s="1">
        <f t="shared" si="2"/>
        <v>3.4285714285714284</v>
      </c>
    </row>
    <row r="6" spans="1:7" ht="18">
      <c r="B6" s="2">
        <v>5</v>
      </c>
      <c r="C6" s="2">
        <v>3.5</v>
      </c>
      <c r="D6" s="1">
        <f t="shared" si="0"/>
        <v>25</v>
      </c>
      <c r="E6" s="1">
        <f t="shared" si="1"/>
        <v>17.5</v>
      </c>
      <c r="G6" s="1">
        <f t="shared" si="2"/>
        <v>4.2678571428571423</v>
      </c>
    </row>
    <row r="7" spans="1:7" ht="18">
      <c r="B7" s="2">
        <v>6</v>
      </c>
      <c r="C7" s="2">
        <v>6</v>
      </c>
      <c r="D7" s="1">
        <f t="shared" si="0"/>
        <v>36</v>
      </c>
      <c r="E7" s="1">
        <f t="shared" si="1"/>
        <v>36</v>
      </c>
      <c r="G7" s="1">
        <f t="shared" si="2"/>
        <v>5.1071428571428568</v>
      </c>
    </row>
    <row r="8" spans="1:7" ht="18">
      <c r="B8" s="2">
        <v>7</v>
      </c>
      <c r="C8" s="2">
        <v>5.5</v>
      </c>
      <c r="D8" s="1">
        <f t="shared" si="0"/>
        <v>49</v>
      </c>
      <c r="E8" s="1">
        <f t="shared" si="1"/>
        <v>38.5</v>
      </c>
      <c r="G8" s="1">
        <f t="shared" si="2"/>
        <v>5.9464285714285712</v>
      </c>
    </row>
    <row r="9" spans="1:7">
      <c r="A9" s="1" t="s">
        <v>2</v>
      </c>
      <c r="B9" s="1">
        <f>SUM(B2:B8)</f>
        <v>28</v>
      </c>
      <c r="C9" s="1">
        <f>SUM(C2:C8)</f>
        <v>24</v>
      </c>
      <c r="D9" s="1">
        <f>SUM(D2:D8)</f>
        <v>140</v>
      </c>
      <c r="E9" s="1">
        <f>SUM(E2:E8)</f>
        <v>119.5</v>
      </c>
    </row>
    <row r="10" spans="1:7">
      <c r="A10" s="1" t="s">
        <v>5</v>
      </c>
      <c r="B10" s="1">
        <f>AVERAGE(B2:B8)</f>
        <v>4</v>
      </c>
      <c r="C10" s="1">
        <f>AVERAGE(C2:C8)</f>
        <v>3.4285714285714284</v>
      </c>
    </row>
    <row r="12" spans="1:7">
      <c r="A12" s="1" t="s">
        <v>6</v>
      </c>
      <c r="B12" s="1">
        <f>(7*E9-B9*C9)/(7*D9-B9^2)</f>
        <v>0.8392857142857143</v>
      </c>
    </row>
    <row r="13" spans="1:7">
      <c r="A13" s="1" t="s">
        <v>7</v>
      </c>
      <c r="B13" s="1">
        <f>C10-B12*B10</f>
        <v>7.1428571428571175E-2</v>
      </c>
    </row>
    <row r="15" spans="1:7">
      <c r="B15" s="1">
        <v>3.25</v>
      </c>
      <c r="C15" s="1">
        <f>B13+B12*B15</f>
        <v>2.7991071428571428</v>
      </c>
    </row>
  </sheetData>
  <pageMargins left="0.7" right="0.7" top="0.75" bottom="0.75" header="0.3" footer="0.3"/>
  <pageSetup orientation="portrait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I2" sqref="I2"/>
    </sheetView>
  </sheetViews>
  <sheetFormatPr defaultRowHeight="15"/>
  <cols>
    <col min="1" max="4" width="9.140625" style="1"/>
    <col min="5" max="5" width="17.7109375" style="1" bestFit="1" customWidth="1"/>
    <col min="6" max="7" width="9.140625" style="1"/>
    <col min="8" max="8" width="1.7109375" style="1" customWidth="1"/>
    <col min="9" max="16384" width="9.140625" style="1"/>
  </cols>
  <sheetData>
    <row r="1" spans="1:9">
      <c r="A1" s="1" t="s">
        <v>0</v>
      </c>
      <c r="B1" s="1" t="s">
        <v>1</v>
      </c>
      <c r="D1" s="1" t="s">
        <v>9</v>
      </c>
      <c r="E1" s="1" t="s">
        <v>10</v>
      </c>
      <c r="F1" s="1" t="s">
        <v>11</v>
      </c>
      <c r="G1" s="1" t="s">
        <v>12</v>
      </c>
      <c r="I1" s="1" t="s">
        <v>13</v>
      </c>
    </row>
    <row r="2" spans="1:9" ht="18">
      <c r="A2" s="1">
        <v>1</v>
      </c>
      <c r="B2" s="1">
        <v>0.5</v>
      </c>
      <c r="D2" s="2">
        <f>LOG(A2)</f>
        <v>0</v>
      </c>
      <c r="E2" s="2">
        <f>LOG(B2)</f>
        <v>-0.3010299956639812</v>
      </c>
      <c r="F2" s="1">
        <f>D2^2</f>
        <v>0</v>
      </c>
      <c r="G2" s="1">
        <f>D2*E2</f>
        <v>0</v>
      </c>
      <c r="I2" s="1">
        <f>$D$13+$D$12*D2</f>
        <v>-0.30021979456993098</v>
      </c>
    </row>
    <row r="3" spans="1:9" ht="18">
      <c r="A3" s="1">
        <v>2</v>
      </c>
      <c r="B3" s="1">
        <v>1.7</v>
      </c>
      <c r="D3" s="2">
        <f t="shared" ref="D3:D6" si="0">LOG(A3)</f>
        <v>0.3010299956639812</v>
      </c>
      <c r="E3" s="2">
        <f t="shared" ref="E3:E6" si="1">LOG(B3)</f>
        <v>0.23044892137827391</v>
      </c>
      <c r="F3" s="1">
        <f t="shared" ref="F3:F8" si="2">D3^2</f>
        <v>9.0619058289456544E-2</v>
      </c>
      <c r="G3" s="1">
        <f t="shared" ref="G3:G8" si="3">D3*E3</f>
        <v>6.9372037803270933E-2</v>
      </c>
      <c r="I3" s="1">
        <f>$D$13+$D$12*D3</f>
        <v>0.22710156761528999</v>
      </c>
    </row>
    <row r="4" spans="1:9" ht="18">
      <c r="A4" s="1">
        <v>3</v>
      </c>
      <c r="B4" s="1">
        <v>3.4</v>
      </c>
      <c r="D4" s="2">
        <f t="shared" si="0"/>
        <v>0.47712125471966244</v>
      </c>
      <c r="E4" s="2">
        <f t="shared" si="1"/>
        <v>0.53147891704225514</v>
      </c>
      <c r="F4" s="1">
        <f t="shared" si="2"/>
        <v>0.227644691705265</v>
      </c>
      <c r="G4" s="1">
        <f t="shared" si="3"/>
        <v>0.25357988775624818</v>
      </c>
      <c r="I4" s="1">
        <f t="shared" ref="I4:I8" si="4">$D$13+$D$12*D4</f>
        <v>0.53556479032284343</v>
      </c>
    </row>
    <row r="5" spans="1:9" ht="18">
      <c r="A5" s="1">
        <v>4</v>
      </c>
      <c r="B5" s="1">
        <v>5.7</v>
      </c>
      <c r="D5" s="2">
        <f t="shared" si="0"/>
        <v>0.6020599913279624</v>
      </c>
      <c r="E5" s="2">
        <f t="shared" si="1"/>
        <v>0.75587485567249146</v>
      </c>
      <c r="F5" s="1">
        <f t="shared" si="2"/>
        <v>0.36247623315782618</v>
      </c>
      <c r="G5" s="1">
        <f t="shared" si="3"/>
        <v>0.45508200905120505</v>
      </c>
      <c r="I5" s="1">
        <f t="shared" si="4"/>
        <v>0.75442292980051096</v>
      </c>
    </row>
    <row r="6" spans="1:9" ht="18">
      <c r="A6" s="1">
        <v>5</v>
      </c>
      <c r="B6" s="1">
        <v>8.4</v>
      </c>
      <c r="D6" s="2">
        <f t="shared" si="0"/>
        <v>0.69897000433601886</v>
      </c>
      <c r="E6" s="2">
        <f t="shared" si="1"/>
        <v>0.9242792860618817</v>
      </c>
      <c r="F6" s="1">
        <f t="shared" si="2"/>
        <v>0.4885590669614942</v>
      </c>
      <c r="G6" s="1">
        <f t="shared" si="3"/>
        <v>0.64604349658636584</v>
      </c>
      <c r="I6" s="1">
        <f t="shared" si="4"/>
        <v>0.92418249132220809</v>
      </c>
    </row>
    <row r="7" spans="1:9" ht="18">
      <c r="D7" s="2"/>
      <c r="E7" s="2"/>
    </row>
    <row r="8" spans="1:9" ht="18">
      <c r="D8" s="2"/>
      <c r="E8" s="2"/>
    </row>
    <row r="9" spans="1:9">
      <c r="C9" s="1" t="s">
        <v>2</v>
      </c>
      <c r="D9" s="1">
        <f>SUM(D2:D8)</f>
        <v>2.0791812460476247</v>
      </c>
      <c r="E9" s="1">
        <f>SUM(E2:E8)</f>
        <v>2.1410519844909208</v>
      </c>
      <c r="F9" s="1">
        <f>SUM(F2:F8)</f>
        <v>1.1692990501140419</v>
      </c>
      <c r="G9" s="1">
        <f>SUM(G2:G8)</f>
        <v>1.4240774311970901</v>
      </c>
    </row>
    <row r="10" spans="1:9">
      <c r="C10" s="1" t="s">
        <v>5</v>
      </c>
      <c r="D10" s="1">
        <f>AVERAGE(D2:D8)</f>
        <v>0.41583624920952494</v>
      </c>
      <c r="E10" s="1">
        <f>AVERAGE(E2:E8)</f>
        <v>0.42821039689818419</v>
      </c>
    </row>
    <row r="12" spans="1:9">
      <c r="C12" s="1" t="s">
        <v>6</v>
      </c>
      <c r="D12" s="1">
        <f>(5*G9-D9*E9)/(5*F9-D9^2)</f>
        <v>1.7517236480773599</v>
      </c>
    </row>
    <row r="13" spans="1:9">
      <c r="C13" s="1" t="s">
        <v>7</v>
      </c>
      <c r="D13" s="1">
        <f>E10-D12*D10</f>
        <v>-0.30021979456993098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2013-03-17T01:12:04Z</dcterms:created>
  <dcterms:modified xsi:type="dcterms:W3CDTF">2013-03-17T03:20:35Z</dcterms:modified>
</cp:coreProperties>
</file>